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ema\Desktop\CONCENTRADOS DE RESULTADOS DE LA ELECCION\"/>
    </mc:Choice>
  </mc:AlternateContent>
  <bookViews>
    <workbookView xWindow="0" yWindow="0" windowWidth="19200" windowHeight="9120"/>
  </bookViews>
  <sheets>
    <sheet name="DIPUTADOS RP" sheetId="1" r:id="rId1"/>
  </sheets>
  <definedNames>
    <definedName name="_xlnm._FilterDatabase" localSheetId="0" hidden="1">'DIPUTADOS RP'!$A$13:$P$37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J41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C41" i="1"/>
  <c r="D41" i="1"/>
  <c r="E41" i="1"/>
  <c r="F41" i="1"/>
  <c r="G41" i="1"/>
  <c r="H41" i="1"/>
  <c r="I41" i="1"/>
  <c r="K41" i="1"/>
  <c r="M41" i="1"/>
  <c r="N41" i="1"/>
  <c r="O14" i="1"/>
  <c r="B41" i="1"/>
  <c r="P15" i="1" s="1"/>
  <c r="P14" i="1" l="1"/>
  <c r="P16" i="1" s="1"/>
  <c r="P17" i="1" s="1"/>
  <c r="P18" i="1" s="1"/>
  <c r="O41" i="1"/>
  <c r="O44" i="1" l="1"/>
  <c r="E43" i="1" s="1"/>
  <c r="O45" i="1"/>
  <c r="E42" i="1"/>
  <c r="I42" i="1"/>
  <c r="L42" i="1"/>
  <c r="D42" i="1"/>
  <c r="H42" i="1"/>
  <c r="C42" i="1"/>
  <c r="M42" i="1"/>
  <c r="N42" i="1"/>
  <c r="G42" i="1"/>
  <c r="J42" i="1"/>
  <c r="F42" i="1"/>
  <c r="K42" i="1"/>
  <c r="G43" i="1"/>
  <c r="L43" i="1"/>
  <c r="D43" i="1"/>
  <c r="J43" i="1" l="1"/>
  <c r="K43" i="1"/>
  <c r="I43" i="1"/>
  <c r="F43" i="1"/>
  <c r="F45" i="1"/>
  <c r="H47" i="1"/>
  <c r="E45" i="1"/>
  <c r="J45" i="1"/>
  <c r="J47" i="1"/>
  <c r="D45" i="1"/>
  <c r="D47" i="1"/>
  <c r="G47" i="1"/>
  <c r="C45" i="1"/>
  <c r="G45" i="1"/>
  <c r="C47" i="1"/>
  <c r="F47" i="1"/>
  <c r="H45" i="1"/>
  <c r="H43" i="1"/>
  <c r="C43" i="1"/>
</calcChain>
</file>

<file path=xl/sharedStrings.xml><?xml version="1.0" encoding="utf-8"?>
<sst xmlns="http://schemas.openxmlformats.org/spreadsheetml/2006/main" count="37" uniqueCount="37">
  <si>
    <t>VOTOS NULOS</t>
  </si>
  <si>
    <t>VOTACION TOTAL</t>
  </si>
  <si>
    <t>LA PIEDAD</t>
  </si>
  <si>
    <t>ID_DISTRITO</t>
  </si>
  <si>
    <t>CABECERA DISTRITAL</t>
  </si>
  <si>
    <t>PURUÁNDIRO</t>
  </si>
  <si>
    <t>MARAVATÍO</t>
  </si>
  <si>
    <t>JIQUILPAN</t>
  </si>
  <si>
    <t>JACONA</t>
  </si>
  <si>
    <t>ZAMORA</t>
  </si>
  <si>
    <t>ZACAPU</t>
  </si>
  <si>
    <t>ZINAPECUARO</t>
  </si>
  <si>
    <t>LOS REYES</t>
  </si>
  <si>
    <t>MORELIA NOROESTE</t>
  </si>
  <si>
    <t>MORELIA NORESTE</t>
  </si>
  <si>
    <t>HIDALGO</t>
  </si>
  <si>
    <t>ZITÁCUARO</t>
  </si>
  <si>
    <t>URUAPAN NORTE</t>
  </si>
  <si>
    <t>PATZCUARO</t>
  </si>
  <si>
    <t>MORELIA SUROESTE</t>
  </si>
  <si>
    <t>MORELIA SURESTE</t>
  </si>
  <si>
    <t>HUETAMO</t>
  </si>
  <si>
    <t>TACÁMBARO</t>
  </si>
  <si>
    <t>URUAPAN SUR</t>
  </si>
  <si>
    <t>MÚGICA</t>
  </si>
  <si>
    <t>APATZINGÁN</t>
  </si>
  <si>
    <t>LÁZARO CÁRDENAS</t>
  </si>
  <si>
    <t>COALCOMÁN DE VAZQUEZ PALLARES</t>
  </si>
  <si>
    <t>PROCESO ELECTORAL ORDINARIO LOCAL 2014-2015</t>
  </si>
  <si>
    <t>VOTOS DE PARTIDOS POLÍTICOS</t>
  </si>
  <si>
    <t>VOTACIÓN</t>
  </si>
  <si>
    <t>CANDIDATOS NO REGISTRADOS</t>
  </si>
  <si>
    <t>CÓMPUTO ESTATAL DE LA ELECCIÓN DE DIPUTADOS POR EL PRINCIPIO DE REPRESENTACIÓN PROPORCIONAL</t>
  </si>
  <si>
    <t>PORCENTAJE DE VOTACIÓN POR PARTIDO</t>
  </si>
  <si>
    <t>Votación válida</t>
  </si>
  <si>
    <t>PORCENTAJE DE VOTACIÓN CONTRA VOTACIÓN VÁLIDA</t>
  </si>
  <si>
    <t>COCIENTE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</si>
</sst>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2" fontId="0" fillId="0" borderId="0" xfId="0" applyNumberFormat="1"/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left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left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left" wrapText="1"/>
    </xf>
    <xf numFmtId="164" fontId="5" fillId="6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left" vertical="center" wrapText="1"/>
    </xf>
    <xf numFmtId="3" fontId="5" fillId="6" borderId="1" xfId="1" applyNumberFormat="1" applyFont="1" applyFill="1" applyBorder="1" applyAlignment="1">
      <alignment horizontal="right" vertical="center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1" xfId="1" applyNumberFormat="1" applyFont="1" applyFill="1" applyBorder="1" applyAlignment="1">
      <alignment wrapText="1"/>
    </xf>
    <xf numFmtId="3" fontId="4" fillId="4" borderId="1" xfId="1" applyNumberFormat="1" applyFont="1" applyFill="1" applyBorder="1" applyAlignment="1" applyProtection="1">
      <alignment wrapText="1"/>
      <protection locked="0"/>
    </xf>
    <xf numFmtId="3" fontId="4" fillId="7" borderId="1" xfId="1" applyNumberFormat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wrapText="1"/>
      <protection locked="0"/>
    </xf>
    <xf numFmtId="10" fontId="0" fillId="0" borderId="0" xfId="0" applyNumberFormat="1"/>
    <xf numFmtId="164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right"/>
    </xf>
    <xf numFmtId="10" fontId="0" fillId="8" borderId="0" xfId="0" applyNumberFormat="1" applyFill="1"/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2" fillId="0" borderId="0" xfId="0" applyFont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369358</xdr:colOff>
      <xdr:row>0</xdr:row>
      <xdr:rowOff>0</xdr:rowOff>
    </xdr:from>
    <xdr:to>
      <xdr:col>14</xdr:col>
      <xdr:colOff>814039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358" y="0"/>
          <a:ext cx="1344264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98021</xdr:colOff>
      <xdr:row>12</xdr:row>
      <xdr:rowOff>139936</xdr:rowOff>
    </xdr:from>
    <xdr:to>
      <xdr:col>2</xdr:col>
      <xdr:colOff>615605</xdr:colOff>
      <xdr:row>12</xdr:row>
      <xdr:rowOff>657520</xdr:rowOff>
    </xdr:to>
    <xdr:pic>
      <xdr:nvPicPr>
        <xdr:cNvPr id="2" name="Imagen 1" descr="PAN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7459" y="2330686"/>
          <a:ext cx="517584" cy="517584"/>
        </a:xfrm>
        <a:prstGeom prst="rect">
          <a:avLst/>
        </a:prstGeom>
      </xdr:spPr>
    </xdr:pic>
    <xdr:clientData/>
  </xdr:twoCellAnchor>
  <xdr:twoCellAnchor editAs="oneCell">
    <xdr:from>
      <xdr:col>3</xdr:col>
      <xdr:colOff>95700</xdr:colOff>
      <xdr:row>12</xdr:row>
      <xdr:rowOff>145494</xdr:rowOff>
    </xdr:from>
    <xdr:to>
      <xdr:col>3</xdr:col>
      <xdr:colOff>594960</xdr:colOff>
      <xdr:row>12</xdr:row>
      <xdr:rowOff>643909</xdr:rowOff>
    </xdr:to>
    <xdr:pic>
      <xdr:nvPicPr>
        <xdr:cNvPr id="18" name="Imagen 17" descr="PRI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3794" y="2336244"/>
          <a:ext cx="499260" cy="498415"/>
        </a:xfrm>
        <a:prstGeom prst="rect">
          <a:avLst/>
        </a:prstGeom>
      </xdr:spPr>
    </xdr:pic>
    <xdr:clientData/>
  </xdr:twoCellAnchor>
  <xdr:twoCellAnchor editAs="oneCell">
    <xdr:from>
      <xdr:col>4</xdr:col>
      <xdr:colOff>102673</xdr:colOff>
      <xdr:row>12</xdr:row>
      <xdr:rowOff>152608</xdr:rowOff>
    </xdr:from>
    <xdr:to>
      <xdr:col>4</xdr:col>
      <xdr:colOff>598632</xdr:colOff>
      <xdr:row>12</xdr:row>
      <xdr:rowOff>660608</xdr:rowOff>
    </xdr:to>
    <xdr:pic>
      <xdr:nvPicPr>
        <xdr:cNvPr id="19" name="Imagen 18" descr="PRD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423" y="2343358"/>
          <a:ext cx="495959" cy="508000"/>
        </a:xfrm>
        <a:prstGeom prst="rect">
          <a:avLst/>
        </a:prstGeom>
      </xdr:spPr>
    </xdr:pic>
    <xdr:clientData/>
  </xdr:twoCellAnchor>
  <xdr:twoCellAnchor editAs="oneCell">
    <xdr:from>
      <xdr:col>5</xdr:col>
      <xdr:colOff>84094</xdr:colOff>
      <xdr:row>12</xdr:row>
      <xdr:rowOff>145494</xdr:rowOff>
    </xdr:from>
    <xdr:to>
      <xdr:col>5</xdr:col>
      <xdr:colOff>596582</xdr:colOff>
      <xdr:row>12</xdr:row>
      <xdr:rowOff>657114</xdr:rowOff>
    </xdr:to>
    <xdr:pic>
      <xdr:nvPicPr>
        <xdr:cNvPr id="20" name="Imagen 19" descr="PT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9500" y="2336244"/>
          <a:ext cx="512488" cy="511620"/>
        </a:xfrm>
        <a:prstGeom prst="rect">
          <a:avLst/>
        </a:prstGeom>
      </xdr:spPr>
    </xdr:pic>
    <xdr:clientData/>
  </xdr:twoCellAnchor>
  <xdr:twoCellAnchor editAs="oneCell">
    <xdr:from>
      <xdr:col>6</xdr:col>
      <xdr:colOff>96168</xdr:colOff>
      <xdr:row>12</xdr:row>
      <xdr:rowOff>159721</xdr:rowOff>
    </xdr:from>
    <xdr:to>
      <xdr:col>6</xdr:col>
      <xdr:colOff>608487</xdr:colOff>
      <xdr:row>12</xdr:row>
      <xdr:rowOff>671169</xdr:rowOff>
    </xdr:to>
    <xdr:pic>
      <xdr:nvPicPr>
        <xdr:cNvPr id="22" name="Imagen 21" descr="PVEM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0231" y="2350471"/>
          <a:ext cx="512319" cy="511448"/>
        </a:xfrm>
        <a:prstGeom prst="rect">
          <a:avLst/>
        </a:prstGeom>
      </xdr:spPr>
    </xdr:pic>
    <xdr:clientData/>
  </xdr:twoCellAnchor>
  <xdr:twoCellAnchor editAs="oneCell">
    <xdr:from>
      <xdr:col>7</xdr:col>
      <xdr:colOff>95696</xdr:colOff>
      <xdr:row>12</xdr:row>
      <xdr:rowOff>145493</xdr:rowOff>
    </xdr:from>
    <xdr:to>
      <xdr:col>7</xdr:col>
      <xdr:colOff>603696</xdr:colOff>
      <xdr:row>12</xdr:row>
      <xdr:rowOff>653493</xdr:rowOff>
    </xdr:to>
    <xdr:pic>
      <xdr:nvPicPr>
        <xdr:cNvPr id="26" name="Imagen 25" descr="Movimiento Ciudadano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8415" y="2336243"/>
          <a:ext cx="508000" cy="508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95702</xdr:colOff>
      <xdr:row>12</xdr:row>
      <xdr:rowOff>130447</xdr:rowOff>
    </xdr:from>
    <xdr:to>
      <xdr:col>8</xdr:col>
      <xdr:colOff>624417</xdr:colOff>
      <xdr:row>12</xdr:row>
      <xdr:rowOff>658286</xdr:rowOff>
    </xdr:to>
    <xdr:pic>
      <xdr:nvPicPr>
        <xdr:cNvPr id="28" name="Imagen 27" descr="Nueva Alianza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4785" y="2046030"/>
          <a:ext cx="528715" cy="527839"/>
        </a:xfrm>
        <a:prstGeom prst="rect">
          <a:avLst/>
        </a:prstGeom>
      </xdr:spPr>
    </xdr:pic>
    <xdr:clientData/>
  </xdr:twoCellAnchor>
  <xdr:twoCellAnchor editAs="oneCell">
    <xdr:from>
      <xdr:col>9</xdr:col>
      <xdr:colOff>90906</xdr:colOff>
      <xdr:row>12</xdr:row>
      <xdr:rowOff>373060</xdr:rowOff>
    </xdr:from>
    <xdr:to>
      <xdr:col>9</xdr:col>
      <xdr:colOff>608611</xdr:colOff>
      <xdr:row>12</xdr:row>
      <xdr:rowOff>460298</xdr:rowOff>
    </xdr:to>
    <xdr:pic>
      <xdr:nvPicPr>
        <xdr:cNvPr id="29" name="Imagen 28" descr="Morena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0937" y="2563810"/>
          <a:ext cx="517705" cy="87238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99733</xdr:colOff>
      <xdr:row>12</xdr:row>
      <xdr:rowOff>152607</xdr:rowOff>
    </xdr:from>
    <xdr:to>
      <xdr:col>10</xdr:col>
      <xdr:colOff>608883</xdr:colOff>
      <xdr:row>12</xdr:row>
      <xdr:rowOff>660607</xdr:rowOff>
    </xdr:to>
    <xdr:pic>
      <xdr:nvPicPr>
        <xdr:cNvPr id="30" name="Imagen 29" descr="Humanista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421" y="2343357"/>
          <a:ext cx="509150" cy="50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103785</xdr:colOff>
      <xdr:row>12</xdr:row>
      <xdr:rowOff>196713</xdr:rowOff>
    </xdr:from>
    <xdr:to>
      <xdr:col>11</xdr:col>
      <xdr:colOff>604715</xdr:colOff>
      <xdr:row>12</xdr:row>
      <xdr:rowOff>612682</xdr:rowOff>
    </xdr:to>
    <xdr:pic>
      <xdr:nvPicPr>
        <xdr:cNvPr id="36" name="Imagen 35" descr="Encuentro Social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1129" y="2387463"/>
          <a:ext cx="500930" cy="415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0" zoomScaleNormal="90" zoomScalePageLayoutView="160" workbookViewId="0">
      <pane xSplit="2" ySplit="13" topLeftCell="C14" activePane="bottomRight" state="frozen"/>
      <selection pane="topRight" activeCell="F1" sqref="F1"/>
      <selection pane="bottomLeft" activeCell="A13" sqref="A13"/>
      <selection pane="bottomRight" activeCell="L37" sqref="L37"/>
    </sheetView>
  </sheetViews>
  <sheetFormatPr baseColWidth="10" defaultRowHeight="15" customHeight="1" x14ac:dyDescent="0.25"/>
  <cols>
    <col min="1" max="1" width="18" style="6" customWidth="1"/>
    <col min="2" max="2" width="31.28515625" style="8" customWidth="1"/>
    <col min="3" max="12" width="10.140625" customWidth="1"/>
    <col min="13" max="14" width="13.42578125" customWidth="1"/>
    <col min="15" max="15" width="14" customWidth="1"/>
    <col min="16" max="16" width="11.42578125" hidden="1" customWidth="1"/>
  </cols>
  <sheetData>
    <row r="1" spans="1:16" ht="15" customHeight="1" x14ac:dyDescent="0.25">
      <c r="A1" s="5"/>
      <c r="B1" s="7"/>
      <c r="C1" s="1"/>
      <c r="D1" s="1"/>
      <c r="E1" s="1"/>
      <c r="F1" s="1"/>
      <c r="G1" s="1"/>
      <c r="H1" s="1"/>
    </row>
    <row r="2" spans="1:16" ht="15" customHeight="1" x14ac:dyDescent="0.25">
      <c r="A2" s="5"/>
      <c r="B2" s="7"/>
      <c r="C2" s="1"/>
      <c r="D2" s="1"/>
      <c r="E2" s="1"/>
      <c r="F2" s="1"/>
      <c r="G2" s="1"/>
      <c r="H2" s="1"/>
    </row>
    <row r="3" spans="1:16" ht="15" customHeight="1" x14ac:dyDescent="0.25">
      <c r="A3" s="5"/>
      <c r="B3" s="7"/>
      <c r="C3" s="1"/>
      <c r="D3" s="1"/>
      <c r="E3" s="1"/>
      <c r="F3" s="1"/>
      <c r="G3" s="1"/>
      <c r="H3" s="1"/>
    </row>
    <row r="4" spans="1:16" ht="15" customHeight="1" x14ac:dyDescent="0.25">
      <c r="A4" s="5"/>
      <c r="B4" s="7"/>
      <c r="C4" s="1"/>
      <c r="D4" s="1"/>
      <c r="E4" s="1"/>
      <c r="F4" s="1"/>
      <c r="G4" s="1"/>
      <c r="H4" s="1"/>
    </row>
    <row r="5" spans="1:16" ht="12" customHeight="1" x14ac:dyDescent="0.25">
      <c r="A5" s="33" t="s">
        <v>32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6" ht="9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6" ht="15" customHeight="1" x14ac:dyDescent="0.25">
      <c r="A8" s="33" t="s">
        <v>28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ht="7.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6" ht="7.5" hidden="1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6" ht="7.5" customHeight="1" x14ac:dyDescent="0.25">
      <c r="C11" s="1"/>
      <c r="D11" s="1"/>
      <c r="E11" s="1"/>
      <c r="F11" s="1"/>
      <c r="G11" s="1"/>
      <c r="H11" s="1"/>
    </row>
    <row r="12" spans="1:16" ht="15" customHeight="1" x14ac:dyDescent="0.25">
      <c r="A12" s="38" t="s">
        <v>3</v>
      </c>
      <c r="B12" s="37" t="s">
        <v>4</v>
      </c>
      <c r="C12" s="35" t="s">
        <v>29</v>
      </c>
      <c r="D12" s="35"/>
      <c r="E12" s="35"/>
      <c r="F12" s="35"/>
      <c r="G12" s="35"/>
      <c r="H12" s="35"/>
      <c r="I12" s="35"/>
      <c r="J12" s="35"/>
      <c r="K12" s="35"/>
      <c r="L12" s="35"/>
      <c r="M12" s="36" t="s">
        <v>30</v>
      </c>
      <c r="N12" s="36"/>
      <c r="O12" s="36"/>
    </row>
    <row r="13" spans="1:16" s="2" customFormat="1" ht="63.75" customHeight="1" x14ac:dyDescent="0.25">
      <c r="A13" s="38"/>
      <c r="B13" s="3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 t="s">
        <v>31</v>
      </c>
      <c r="N13" s="19" t="s">
        <v>0</v>
      </c>
      <c r="O13" s="19" t="s">
        <v>1</v>
      </c>
    </row>
    <row r="14" spans="1:16" ht="15" customHeight="1" x14ac:dyDescent="0.25">
      <c r="A14" s="9">
        <v>1</v>
      </c>
      <c r="B14" s="10" t="s">
        <v>2</v>
      </c>
      <c r="C14" s="20">
        <v>19135</v>
      </c>
      <c r="D14" s="20">
        <v>30824</v>
      </c>
      <c r="E14" s="20">
        <v>16049</v>
      </c>
      <c r="F14" s="20">
        <v>950</v>
      </c>
      <c r="G14" s="20">
        <v>1521</v>
      </c>
      <c r="H14" s="20">
        <v>387</v>
      </c>
      <c r="I14" s="20">
        <v>1232</v>
      </c>
      <c r="J14" s="20">
        <v>5387</v>
      </c>
      <c r="K14" s="20">
        <v>450</v>
      </c>
      <c r="L14" s="20">
        <v>397</v>
      </c>
      <c r="M14" s="20">
        <v>31</v>
      </c>
      <c r="N14" s="20">
        <v>2803</v>
      </c>
      <c r="O14" s="20">
        <f>SUM(C14:N14)</f>
        <v>79166</v>
      </c>
      <c r="P14">
        <f>COUNTIF(O14:O37,0)</f>
        <v>0</v>
      </c>
    </row>
    <row r="15" spans="1:16" ht="15" customHeight="1" x14ac:dyDescent="0.25">
      <c r="A15" s="11">
        <v>2</v>
      </c>
      <c r="B15" s="12" t="s">
        <v>5</v>
      </c>
      <c r="C15" s="22">
        <v>7866</v>
      </c>
      <c r="D15" s="22">
        <v>20353</v>
      </c>
      <c r="E15" s="22">
        <v>25804</v>
      </c>
      <c r="F15" s="22">
        <v>6848</v>
      </c>
      <c r="G15" s="22">
        <v>2011</v>
      </c>
      <c r="H15" s="22">
        <v>0</v>
      </c>
      <c r="I15" s="22">
        <v>3608</v>
      </c>
      <c r="J15" s="22">
        <v>1979</v>
      </c>
      <c r="K15" s="22">
        <v>0</v>
      </c>
      <c r="L15" s="22">
        <v>1275</v>
      </c>
      <c r="M15" s="22">
        <v>70</v>
      </c>
      <c r="N15" s="22">
        <v>3608</v>
      </c>
      <c r="O15" s="22">
        <f t="shared" ref="O15:O41" si="0">SUM(C15:N15)</f>
        <v>73422</v>
      </c>
      <c r="P15">
        <f>B41</f>
        <v>24</v>
      </c>
    </row>
    <row r="16" spans="1:16" ht="15" customHeight="1" x14ac:dyDescent="0.25">
      <c r="A16" s="9">
        <v>3</v>
      </c>
      <c r="B16" s="10" t="s">
        <v>6</v>
      </c>
      <c r="C16" s="20">
        <v>12402</v>
      </c>
      <c r="D16" s="20">
        <v>18555</v>
      </c>
      <c r="E16" s="20">
        <v>22629</v>
      </c>
      <c r="F16" s="20">
        <v>1715</v>
      </c>
      <c r="G16" s="20">
        <v>1933</v>
      </c>
      <c r="H16" s="20">
        <v>7560</v>
      </c>
      <c r="I16" s="20">
        <v>3912</v>
      </c>
      <c r="J16" s="20">
        <v>1862</v>
      </c>
      <c r="K16" s="20">
        <v>888</v>
      </c>
      <c r="L16" s="20">
        <v>1024</v>
      </c>
      <c r="M16" s="20">
        <v>44</v>
      </c>
      <c r="N16" s="20">
        <v>3543</v>
      </c>
      <c r="O16" s="20">
        <f t="shared" si="0"/>
        <v>76067</v>
      </c>
      <c r="P16">
        <f>P15-P14</f>
        <v>24</v>
      </c>
    </row>
    <row r="17" spans="1:16" ht="15" customHeight="1" x14ac:dyDescent="0.25">
      <c r="A17" s="11">
        <v>4</v>
      </c>
      <c r="B17" s="12" t="s">
        <v>7</v>
      </c>
      <c r="C17" s="22">
        <v>22592</v>
      </c>
      <c r="D17" s="22">
        <v>27898</v>
      </c>
      <c r="E17" s="22">
        <v>19791</v>
      </c>
      <c r="F17" s="22">
        <v>2130</v>
      </c>
      <c r="G17" s="22">
        <v>7465</v>
      </c>
      <c r="H17" s="22">
        <v>3648</v>
      </c>
      <c r="I17" s="22">
        <v>1690</v>
      </c>
      <c r="J17" s="22">
        <v>3312</v>
      </c>
      <c r="K17" s="22">
        <v>0</v>
      </c>
      <c r="L17" s="22">
        <v>467</v>
      </c>
      <c r="M17" s="22">
        <v>30</v>
      </c>
      <c r="N17" s="22">
        <v>2873</v>
      </c>
      <c r="O17" s="22">
        <f t="shared" si="0"/>
        <v>91896</v>
      </c>
      <c r="P17" s="3">
        <f>P16*100/P15</f>
        <v>100</v>
      </c>
    </row>
    <row r="18" spans="1:16" ht="15" customHeight="1" x14ac:dyDescent="0.25">
      <c r="A18" s="9">
        <v>5</v>
      </c>
      <c r="B18" s="10" t="s">
        <v>8</v>
      </c>
      <c r="C18" s="20">
        <v>13542</v>
      </c>
      <c r="D18" s="20">
        <v>23484</v>
      </c>
      <c r="E18" s="20">
        <v>15640</v>
      </c>
      <c r="F18" s="20">
        <v>2422</v>
      </c>
      <c r="G18" s="20">
        <v>5132</v>
      </c>
      <c r="H18" s="20">
        <v>6198</v>
      </c>
      <c r="I18" s="20">
        <v>2005</v>
      </c>
      <c r="J18" s="20">
        <v>3162</v>
      </c>
      <c r="K18" s="20">
        <v>772</v>
      </c>
      <c r="L18" s="20">
        <v>5114</v>
      </c>
      <c r="M18" s="20">
        <v>45</v>
      </c>
      <c r="N18" s="20">
        <v>3416</v>
      </c>
      <c r="O18" s="20">
        <f t="shared" si="0"/>
        <v>80932</v>
      </c>
      <c r="P18" s="4" t="str">
        <f>TEXT(P17,"0.00")</f>
        <v>100.00</v>
      </c>
    </row>
    <row r="19" spans="1:16" ht="15" customHeight="1" x14ac:dyDescent="0.25">
      <c r="A19" s="11">
        <v>6</v>
      </c>
      <c r="B19" s="12" t="s">
        <v>9</v>
      </c>
      <c r="C19" s="22">
        <v>14164</v>
      </c>
      <c r="D19" s="22">
        <v>13389</v>
      </c>
      <c r="E19" s="22">
        <v>7081</v>
      </c>
      <c r="F19" s="22">
        <v>5582</v>
      </c>
      <c r="G19" s="22">
        <v>2887</v>
      </c>
      <c r="H19" s="22">
        <v>3457</v>
      </c>
      <c r="I19" s="22">
        <v>1474</v>
      </c>
      <c r="J19" s="22">
        <v>4269</v>
      </c>
      <c r="K19" s="22">
        <v>1186</v>
      </c>
      <c r="L19" s="22">
        <v>1470</v>
      </c>
      <c r="M19" s="22">
        <v>107</v>
      </c>
      <c r="N19" s="22">
        <v>2896</v>
      </c>
      <c r="O19" s="22">
        <f t="shared" si="0"/>
        <v>57962</v>
      </c>
    </row>
    <row r="20" spans="1:16" ht="15" customHeight="1" x14ac:dyDescent="0.25">
      <c r="A20" s="9">
        <v>7</v>
      </c>
      <c r="B20" s="10" t="s">
        <v>10</v>
      </c>
      <c r="C20" s="20">
        <v>12536</v>
      </c>
      <c r="D20" s="20">
        <v>16971</v>
      </c>
      <c r="E20" s="20">
        <v>22180</v>
      </c>
      <c r="F20" s="20">
        <v>3402</v>
      </c>
      <c r="G20" s="20">
        <v>3570</v>
      </c>
      <c r="H20" s="20">
        <v>7039</v>
      </c>
      <c r="I20" s="20">
        <v>2794</v>
      </c>
      <c r="J20" s="20">
        <v>5244</v>
      </c>
      <c r="K20" s="20">
        <v>0</v>
      </c>
      <c r="L20" s="20">
        <v>646</v>
      </c>
      <c r="M20" s="20">
        <v>96</v>
      </c>
      <c r="N20" s="20">
        <v>4523</v>
      </c>
      <c r="O20" s="20">
        <f t="shared" si="0"/>
        <v>79001</v>
      </c>
    </row>
    <row r="21" spans="1:16" ht="15" customHeight="1" x14ac:dyDescent="0.25">
      <c r="A21" s="11">
        <v>8</v>
      </c>
      <c r="B21" s="12" t="s">
        <v>11</v>
      </c>
      <c r="C21" s="22">
        <v>14244</v>
      </c>
      <c r="D21" s="22">
        <v>25275</v>
      </c>
      <c r="E21" s="22">
        <v>21215</v>
      </c>
      <c r="F21" s="22">
        <v>11483</v>
      </c>
      <c r="G21" s="22">
        <v>4862</v>
      </c>
      <c r="H21" s="22">
        <v>6078</v>
      </c>
      <c r="I21" s="22">
        <v>1902</v>
      </c>
      <c r="J21" s="22">
        <v>4739</v>
      </c>
      <c r="K21" s="22">
        <v>0</v>
      </c>
      <c r="L21" s="22">
        <v>1945</v>
      </c>
      <c r="M21" s="22">
        <v>90</v>
      </c>
      <c r="N21" s="22">
        <v>4859</v>
      </c>
      <c r="O21" s="22">
        <f t="shared" si="0"/>
        <v>96692</v>
      </c>
    </row>
    <row r="22" spans="1:16" ht="15" customHeight="1" x14ac:dyDescent="0.25">
      <c r="A22" s="9">
        <v>9</v>
      </c>
      <c r="B22" s="10" t="s">
        <v>12</v>
      </c>
      <c r="C22" s="20">
        <v>16707</v>
      </c>
      <c r="D22" s="20">
        <v>17665</v>
      </c>
      <c r="E22" s="20">
        <v>17258</v>
      </c>
      <c r="F22" s="20">
        <v>4363</v>
      </c>
      <c r="G22" s="20">
        <v>6860</v>
      </c>
      <c r="H22" s="20">
        <v>3247</v>
      </c>
      <c r="I22" s="20">
        <v>777</v>
      </c>
      <c r="J22" s="20">
        <v>1695</v>
      </c>
      <c r="K22" s="20">
        <v>0</v>
      </c>
      <c r="L22" s="20">
        <v>545</v>
      </c>
      <c r="M22" s="20">
        <v>53</v>
      </c>
      <c r="N22" s="20">
        <v>3032</v>
      </c>
      <c r="O22" s="20">
        <f t="shared" si="0"/>
        <v>72202</v>
      </c>
    </row>
    <row r="23" spans="1:16" ht="15" customHeight="1" x14ac:dyDescent="0.25">
      <c r="A23" s="11">
        <v>10</v>
      </c>
      <c r="B23" s="12" t="s">
        <v>13</v>
      </c>
      <c r="C23" s="22">
        <v>11768</v>
      </c>
      <c r="D23" s="22">
        <v>16618</v>
      </c>
      <c r="E23" s="22">
        <v>11452</v>
      </c>
      <c r="F23" s="22">
        <v>2194</v>
      </c>
      <c r="G23" s="22">
        <v>5097</v>
      </c>
      <c r="H23" s="22">
        <v>2246</v>
      </c>
      <c r="I23" s="22">
        <v>1461</v>
      </c>
      <c r="J23" s="22">
        <v>4130</v>
      </c>
      <c r="K23" s="22">
        <v>2068</v>
      </c>
      <c r="L23" s="22">
        <v>2713</v>
      </c>
      <c r="M23" s="22">
        <v>183</v>
      </c>
      <c r="N23" s="22">
        <v>5575</v>
      </c>
      <c r="O23" s="22">
        <f t="shared" si="0"/>
        <v>65505</v>
      </c>
    </row>
    <row r="24" spans="1:16" ht="15" customHeight="1" x14ac:dyDescent="0.25">
      <c r="A24" s="9">
        <v>11</v>
      </c>
      <c r="B24" s="10" t="s">
        <v>14</v>
      </c>
      <c r="C24" s="20">
        <v>14345</v>
      </c>
      <c r="D24" s="20">
        <v>13446</v>
      </c>
      <c r="E24" s="20">
        <v>9048</v>
      </c>
      <c r="F24" s="20">
        <v>3135</v>
      </c>
      <c r="G24" s="20">
        <v>3962</v>
      </c>
      <c r="H24" s="20">
        <v>2118</v>
      </c>
      <c r="I24" s="20">
        <v>1167</v>
      </c>
      <c r="J24" s="20">
        <v>3884</v>
      </c>
      <c r="K24" s="20">
        <v>1840</v>
      </c>
      <c r="L24" s="20">
        <v>2217</v>
      </c>
      <c r="M24" s="20">
        <v>147</v>
      </c>
      <c r="N24" s="20">
        <v>4718</v>
      </c>
      <c r="O24" s="20">
        <f t="shared" si="0"/>
        <v>60027</v>
      </c>
    </row>
    <row r="25" spans="1:16" ht="15" customHeight="1" x14ac:dyDescent="0.25">
      <c r="A25" s="11">
        <v>12</v>
      </c>
      <c r="B25" s="12" t="s">
        <v>15</v>
      </c>
      <c r="C25" s="22">
        <v>17367</v>
      </c>
      <c r="D25" s="22">
        <v>17880</v>
      </c>
      <c r="E25" s="22">
        <v>19740</v>
      </c>
      <c r="F25" s="22">
        <v>7598</v>
      </c>
      <c r="G25" s="22">
        <v>1894</v>
      </c>
      <c r="H25" s="22">
        <v>3288</v>
      </c>
      <c r="I25" s="22">
        <v>1161</v>
      </c>
      <c r="J25" s="22">
        <v>2574</v>
      </c>
      <c r="K25" s="22">
        <v>594</v>
      </c>
      <c r="L25" s="22">
        <v>658</v>
      </c>
      <c r="M25" s="22">
        <v>38</v>
      </c>
      <c r="N25" s="22">
        <v>4088</v>
      </c>
      <c r="O25" s="22">
        <f t="shared" si="0"/>
        <v>76880</v>
      </c>
    </row>
    <row r="26" spans="1:16" ht="15" customHeight="1" x14ac:dyDescent="0.25">
      <c r="A26" s="9">
        <v>13</v>
      </c>
      <c r="B26" s="10" t="s">
        <v>16</v>
      </c>
      <c r="C26" s="20">
        <v>13219</v>
      </c>
      <c r="D26" s="20">
        <v>17520</v>
      </c>
      <c r="E26" s="20">
        <v>16061</v>
      </c>
      <c r="F26" s="20">
        <v>6654</v>
      </c>
      <c r="G26" s="20">
        <v>5156</v>
      </c>
      <c r="H26" s="20">
        <v>2321</v>
      </c>
      <c r="I26" s="20">
        <v>2913</v>
      </c>
      <c r="J26" s="20">
        <v>3446</v>
      </c>
      <c r="K26" s="20">
        <v>1951</v>
      </c>
      <c r="L26" s="20">
        <v>1325</v>
      </c>
      <c r="M26" s="20">
        <v>64</v>
      </c>
      <c r="N26" s="20">
        <v>4120</v>
      </c>
      <c r="O26" s="20">
        <f t="shared" si="0"/>
        <v>74750</v>
      </c>
    </row>
    <row r="27" spans="1:16" ht="15" customHeight="1" x14ac:dyDescent="0.25">
      <c r="A27" s="11">
        <v>14</v>
      </c>
      <c r="B27" s="12" t="s">
        <v>17</v>
      </c>
      <c r="C27" s="22">
        <v>11331</v>
      </c>
      <c r="D27" s="22">
        <v>13777</v>
      </c>
      <c r="E27" s="22">
        <v>20944</v>
      </c>
      <c r="F27" s="22">
        <v>1096</v>
      </c>
      <c r="G27" s="22">
        <v>2258</v>
      </c>
      <c r="H27" s="22">
        <v>1380</v>
      </c>
      <c r="I27" s="22">
        <v>2009</v>
      </c>
      <c r="J27" s="22">
        <v>3164</v>
      </c>
      <c r="K27" s="22">
        <v>2486</v>
      </c>
      <c r="L27" s="22">
        <v>672</v>
      </c>
      <c r="M27" s="22">
        <v>58</v>
      </c>
      <c r="N27" s="22">
        <v>3287</v>
      </c>
      <c r="O27" s="22">
        <f t="shared" si="0"/>
        <v>62462</v>
      </c>
    </row>
    <row r="28" spans="1:16" ht="15" customHeight="1" x14ac:dyDescent="0.25">
      <c r="A28" s="9">
        <v>15</v>
      </c>
      <c r="B28" s="10" t="s">
        <v>18</v>
      </c>
      <c r="C28" s="20">
        <v>16279</v>
      </c>
      <c r="D28" s="20">
        <v>23190</v>
      </c>
      <c r="E28" s="20">
        <v>28792</v>
      </c>
      <c r="F28" s="20">
        <v>2023</v>
      </c>
      <c r="G28" s="20">
        <v>6109</v>
      </c>
      <c r="H28" s="20">
        <v>3703</v>
      </c>
      <c r="I28" s="20">
        <v>1486</v>
      </c>
      <c r="J28" s="20">
        <v>4489</v>
      </c>
      <c r="K28" s="20">
        <v>0</v>
      </c>
      <c r="L28" s="20">
        <v>1769</v>
      </c>
      <c r="M28" s="20">
        <v>152</v>
      </c>
      <c r="N28" s="20">
        <v>6096</v>
      </c>
      <c r="O28" s="20">
        <f t="shared" si="0"/>
        <v>94088</v>
      </c>
    </row>
    <row r="29" spans="1:16" ht="15" customHeight="1" x14ac:dyDescent="0.25">
      <c r="A29" s="11">
        <v>16</v>
      </c>
      <c r="B29" s="12" t="s">
        <v>19</v>
      </c>
      <c r="C29" s="22">
        <v>19941</v>
      </c>
      <c r="D29" s="22">
        <v>17685</v>
      </c>
      <c r="E29" s="22">
        <v>11311</v>
      </c>
      <c r="F29" s="22">
        <v>2055</v>
      </c>
      <c r="G29" s="22">
        <v>3648</v>
      </c>
      <c r="H29" s="22">
        <v>4383</v>
      </c>
      <c r="I29" s="22">
        <v>1568</v>
      </c>
      <c r="J29" s="22">
        <v>5437</v>
      </c>
      <c r="K29" s="22">
        <v>2689</v>
      </c>
      <c r="L29" s="22">
        <v>2977</v>
      </c>
      <c r="M29" s="22">
        <v>263</v>
      </c>
      <c r="N29" s="22">
        <v>6791</v>
      </c>
      <c r="O29" s="22">
        <f t="shared" si="0"/>
        <v>78748</v>
      </c>
    </row>
    <row r="30" spans="1:16" ht="15" customHeight="1" x14ac:dyDescent="0.25">
      <c r="A30" s="9">
        <v>17</v>
      </c>
      <c r="B30" s="10" t="s">
        <v>20</v>
      </c>
      <c r="C30" s="20">
        <v>22591</v>
      </c>
      <c r="D30" s="20">
        <v>15361</v>
      </c>
      <c r="E30" s="20">
        <v>8545</v>
      </c>
      <c r="F30" s="20">
        <v>2437</v>
      </c>
      <c r="G30" s="20">
        <v>3215</v>
      </c>
      <c r="H30" s="20">
        <v>2788</v>
      </c>
      <c r="I30" s="20">
        <v>1302</v>
      </c>
      <c r="J30" s="20">
        <v>4146</v>
      </c>
      <c r="K30" s="20">
        <v>2282</v>
      </c>
      <c r="L30" s="20">
        <v>2089</v>
      </c>
      <c r="M30" s="20">
        <v>209</v>
      </c>
      <c r="N30" s="20">
        <v>6317</v>
      </c>
      <c r="O30" s="20">
        <f t="shared" si="0"/>
        <v>71282</v>
      </c>
    </row>
    <row r="31" spans="1:16" ht="15" customHeight="1" x14ac:dyDescent="0.25">
      <c r="A31" s="11">
        <v>18</v>
      </c>
      <c r="B31" s="12" t="s">
        <v>21</v>
      </c>
      <c r="C31" s="22">
        <v>2854</v>
      </c>
      <c r="D31" s="22">
        <v>23600</v>
      </c>
      <c r="E31" s="22">
        <v>28421</v>
      </c>
      <c r="F31" s="22">
        <v>4316</v>
      </c>
      <c r="G31" s="22">
        <v>2388</v>
      </c>
      <c r="H31" s="22">
        <v>3699</v>
      </c>
      <c r="I31" s="22">
        <v>866</v>
      </c>
      <c r="J31" s="22">
        <v>1318</v>
      </c>
      <c r="K31" s="22">
        <v>219</v>
      </c>
      <c r="L31" s="22">
        <v>291</v>
      </c>
      <c r="M31" s="22">
        <v>13</v>
      </c>
      <c r="N31" s="22">
        <v>2608</v>
      </c>
      <c r="O31" s="22">
        <f t="shared" si="0"/>
        <v>70593</v>
      </c>
    </row>
    <row r="32" spans="1:16" ht="15" customHeight="1" x14ac:dyDescent="0.25">
      <c r="A32" s="9">
        <v>19</v>
      </c>
      <c r="B32" s="10" t="s">
        <v>22</v>
      </c>
      <c r="C32" s="20">
        <v>16102</v>
      </c>
      <c r="D32" s="20">
        <v>23694</v>
      </c>
      <c r="E32" s="20">
        <v>19439</v>
      </c>
      <c r="F32" s="20">
        <v>990</v>
      </c>
      <c r="G32" s="20">
        <v>3688</v>
      </c>
      <c r="H32" s="20">
        <v>0</v>
      </c>
      <c r="I32" s="20">
        <v>1860</v>
      </c>
      <c r="J32" s="20">
        <v>1875</v>
      </c>
      <c r="K32" s="20">
        <v>0</v>
      </c>
      <c r="L32" s="20">
        <v>623</v>
      </c>
      <c r="M32" s="20">
        <v>29</v>
      </c>
      <c r="N32" s="20">
        <v>3512</v>
      </c>
      <c r="O32" s="20">
        <f t="shared" si="0"/>
        <v>71812</v>
      </c>
    </row>
    <row r="33" spans="1:15" ht="15" customHeight="1" x14ac:dyDescent="0.25">
      <c r="A33" s="11">
        <v>20</v>
      </c>
      <c r="B33" s="12" t="s">
        <v>23</v>
      </c>
      <c r="C33" s="22">
        <v>19804</v>
      </c>
      <c r="D33" s="22">
        <v>20150</v>
      </c>
      <c r="E33" s="22">
        <v>18813</v>
      </c>
      <c r="F33" s="22">
        <v>1736</v>
      </c>
      <c r="G33" s="22">
        <v>3126</v>
      </c>
      <c r="H33" s="22">
        <v>1431</v>
      </c>
      <c r="I33" s="22">
        <v>1843</v>
      </c>
      <c r="J33" s="22">
        <v>3140</v>
      </c>
      <c r="K33" s="22">
        <v>2364</v>
      </c>
      <c r="L33" s="22">
        <v>799</v>
      </c>
      <c r="M33" s="22">
        <v>90</v>
      </c>
      <c r="N33" s="22">
        <v>3438</v>
      </c>
      <c r="O33" s="22">
        <f t="shared" si="0"/>
        <v>76734</v>
      </c>
    </row>
    <row r="34" spans="1:15" ht="15" customHeight="1" x14ac:dyDescent="0.25">
      <c r="A34" s="9">
        <v>21</v>
      </c>
      <c r="B34" s="10" t="s">
        <v>27</v>
      </c>
      <c r="C34" s="20">
        <v>8166</v>
      </c>
      <c r="D34" s="23">
        <v>14555</v>
      </c>
      <c r="E34" s="20">
        <v>21007</v>
      </c>
      <c r="F34" s="20">
        <v>1584</v>
      </c>
      <c r="G34" s="23">
        <v>4522</v>
      </c>
      <c r="H34" s="20">
        <v>0</v>
      </c>
      <c r="I34" s="20">
        <v>1815</v>
      </c>
      <c r="J34" s="20">
        <v>2102</v>
      </c>
      <c r="K34" s="20">
        <v>1855</v>
      </c>
      <c r="L34" s="20">
        <v>136</v>
      </c>
      <c r="M34" s="20">
        <v>27</v>
      </c>
      <c r="N34" s="20">
        <v>1861</v>
      </c>
      <c r="O34" s="20">
        <f t="shared" si="0"/>
        <v>57630</v>
      </c>
    </row>
    <row r="35" spans="1:15" ht="15" customHeight="1" x14ac:dyDescent="0.25">
      <c r="A35" s="11">
        <v>22</v>
      </c>
      <c r="B35" s="12" t="s">
        <v>24</v>
      </c>
      <c r="C35" s="22">
        <v>2846</v>
      </c>
      <c r="D35" s="22">
        <v>30461</v>
      </c>
      <c r="E35" s="22">
        <v>28976</v>
      </c>
      <c r="F35" s="22">
        <v>746</v>
      </c>
      <c r="G35" s="22">
        <v>788</v>
      </c>
      <c r="H35" s="22">
        <v>1505</v>
      </c>
      <c r="I35" s="22">
        <v>843</v>
      </c>
      <c r="J35" s="22">
        <v>1885</v>
      </c>
      <c r="K35" s="22">
        <v>0</v>
      </c>
      <c r="L35" s="22">
        <v>146</v>
      </c>
      <c r="M35" s="22">
        <v>25</v>
      </c>
      <c r="N35" s="22">
        <v>2109</v>
      </c>
      <c r="O35" s="22">
        <f t="shared" si="0"/>
        <v>70330</v>
      </c>
    </row>
    <row r="36" spans="1:15" ht="15" customHeight="1" x14ac:dyDescent="0.25">
      <c r="A36" s="9">
        <v>23</v>
      </c>
      <c r="B36" s="10" t="s">
        <v>25</v>
      </c>
      <c r="C36" s="20">
        <v>10422</v>
      </c>
      <c r="D36" s="20">
        <v>14025</v>
      </c>
      <c r="E36" s="20">
        <v>11656</v>
      </c>
      <c r="F36" s="20">
        <v>3691</v>
      </c>
      <c r="G36" s="20">
        <v>1493</v>
      </c>
      <c r="H36" s="20">
        <v>1873</v>
      </c>
      <c r="I36" s="20">
        <v>767</v>
      </c>
      <c r="J36" s="20">
        <v>5888</v>
      </c>
      <c r="K36" s="20">
        <v>0</v>
      </c>
      <c r="L36" s="20">
        <v>2958</v>
      </c>
      <c r="M36" s="20">
        <v>48</v>
      </c>
      <c r="N36" s="20">
        <v>2335</v>
      </c>
      <c r="O36" s="20">
        <f t="shared" si="0"/>
        <v>55156</v>
      </c>
    </row>
    <row r="37" spans="1:15" ht="15" customHeight="1" x14ac:dyDescent="0.25">
      <c r="A37" s="11">
        <v>24</v>
      </c>
      <c r="B37" s="12" t="s">
        <v>26</v>
      </c>
      <c r="C37" s="22">
        <v>6994</v>
      </c>
      <c r="D37" s="22">
        <v>17882</v>
      </c>
      <c r="E37" s="22">
        <v>15647</v>
      </c>
      <c r="F37" s="22">
        <v>914</v>
      </c>
      <c r="G37" s="22">
        <v>1404</v>
      </c>
      <c r="H37" s="22">
        <v>0</v>
      </c>
      <c r="I37" s="22">
        <v>1494</v>
      </c>
      <c r="J37" s="22">
        <v>4426</v>
      </c>
      <c r="K37" s="22">
        <v>749</v>
      </c>
      <c r="L37" s="22">
        <v>1144</v>
      </c>
      <c r="M37" s="22">
        <v>71</v>
      </c>
      <c r="N37" s="22">
        <v>2145</v>
      </c>
      <c r="O37" s="22">
        <f t="shared" si="0"/>
        <v>52870</v>
      </c>
    </row>
    <row r="38" spans="1:15" ht="5.0999999999999996" customHeight="1" x14ac:dyDescent="0.25">
      <c r="A38" s="9"/>
      <c r="B38" s="1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>
        <f t="shared" si="0"/>
        <v>0</v>
      </c>
    </row>
    <row r="39" spans="1:15" ht="0.95" customHeight="1" x14ac:dyDescent="0.25">
      <c r="A39" s="13"/>
      <c r="B39" s="1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1">
        <f t="shared" si="0"/>
        <v>0</v>
      </c>
    </row>
    <row r="40" spans="1:15" ht="0.95" customHeight="1" x14ac:dyDescent="0.25">
      <c r="A40" s="9"/>
      <c r="B40" s="1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>
        <f t="shared" si="0"/>
        <v>0</v>
      </c>
    </row>
    <row r="41" spans="1:15" ht="19.5" customHeight="1" x14ac:dyDescent="0.25">
      <c r="A41" s="15"/>
      <c r="B41" s="16">
        <f>COUNTA(B14:B37)</f>
        <v>24</v>
      </c>
      <c r="C41" s="17">
        <f t="shared" ref="C41:N41" si="1">SUM(C14:C37)</f>
        <v>327217</v>
      </c>
      <c r="D41" s="17">
        <f t="shared" si="1"/>
        <v>474258</v>
      </c>
      <c r="E41" s="17">
        <f t="shared" si="1"/>
        <v>437499</v>
      </c>
      <c r="F41" s="17">
        <f t="shared" si="1"/>
        <v>80064</v>
      </c>
      <c r="G41" s="17">
        <f t="shared" si="1"/>
        <v>84989</v>
      </c>
      <c r="H41" s="17">
        <f t="shared" si="1"/>
        <v>68349</v>
      </c>
      <c r="I41" s="17">
        <f t="shared" si="1"/>
        <v>41949</v>
      </c>
      <c r="J41" s="17">
        <f t="shared" si="1"/>
        <v>83553</v>
      </c>
      <c r="K41" s="17">
        <f t="shared" si="1"/>
        <v>22393</v>
      </c>
      <c r="L41" s="17">
        <f t="shared" si="1"/>
        <v>33400</v>
      </c>
      <c r="M41" s="17">
        <f t="shared" si="1"/>
        <v>1983</v>
      </c>
      <c r="N41" s="17">
        <f t="shared" si="1"/>
        <v>90553</v>
      </c>
      <c r="O41" s="17">
        <f t="shared" si="0"/>
        <v>1746207</v>
      </c>
    </row>
    <row r="42" spans="1:15" s="25" customFormat="1" ht="15" customHeight="1" x14ac:dyDescent="0.25">
      <c r="A42" s="34" t="s">
        <v>33</v>
      </c>
      <c r="B42" s="34"/>
      <c r="C42" s="25">
        <f>((C41*100/O41))/100</f>
        <v>0.18738729142650329</v>
      </c>
      <c r="D42" s="25">
        <f>((D41*100/O41))/100</f>
        <v>0.27159323035585126</v>
      </c>
      <c r="E42" s="25">
        <f>((E41*100/O41))/100</f>
        <v>0.25054246146075465</v>
      </c>
      <c r="F42" s="25">
        <f>((F41*100/O41))/100</f>
        <v>4.5850234250578541E-2</v>
      </c>
      <c r="G42" s="25">
        <f>((G41*100/O41))/100</f>
        <v>4.8670632977648128E-2</v>
      </c>
      <c r="H42" s="25">
        <f>((H41*100/O41))/100</f>
        <v>3.9141407633802867E-2</v>
      </c>
      <c r="I42" s="25">
        <f>((I41*100/O41))/100</f>
        <v>2.4022925117125289E-2</v>
      </c>
      <c r="J42" s="25">
        <f>((J41*100/O41))/100</f>
        <v>4.7848279155907635E-2</v>
      </c>
      <c r="K42" s="25">
        <f>((K41*100/O41))/100</f>
        <v>1.2823794658937914E-2</v>
      </c>
      <c r="L42" s="25">
        <f>((L41*100/O41))/100</f>
        <v>1.9127171062766329E-2</v>
      </c>
      <c r="M42" s="25">
        <f>((M41*100/O41))/100</f>
        <v>1.1356041981277134E-3</v>
      </c>
      <c r="N42" s="25">
        <f>((N41*100/O41))/100</f>
        <v>5.1856967701996382E-2</v>
      </c>
    </row>
    <row r="43" spans="1:15" ht="15" customHeight="1" x14ac:dyDescent="0.25">
      <c r="A43" s="26"/>
      <c r="B43" s="27" t="s">
        <v>35</v>
      </c>
      <c r="C43" s="28">
        <f>C41/$O$44</f>
        <v>0.1978730956762258</v>
      </c>
      <c r="D43" s="28">
        <f>D41/$O$44</f>
        <v>0.28679102433313519</v>
      </c>
      <c r="E43" s="28">
        <f>E41/$O$44</f>
        <v>0.26456229806291576</v>
      </c>
      <c r="F43" s="28">
        <f>F41/$O$44</f>
        <v>4.8415918281205873E-2</v>
      </c>
      <c r="G43" s="28">
        <f>G41/$O$44</f>
        <v>5.1394140672479591E-2</v>
      </c>
      <c r="H43" s="28">
        <f>H41/$O$44</f>
        <v>4.1331679638815705E-2</v>
      </c>
      <c r="I43" s="28">
        <f>I41/$O$44</f>
        <v>2.5367198191175874E-2</v>
      </c>
      <c r="J43" s="28">
        <f>J41/$O$44</f>
        <v>5.0525769636161004E-2</v>
      </c>
      <c r="K43" s="28">
        <f>K41/$O$44</f>
        <v>1.3541387615795403E-2</v>
      </c>
      <c r="L43" s="28">
        <f>L41/$O$44</f>
        <v>2.0197487892089781E-2</v>
      </c>
    </row>
    <row r="44" spans="1:15" ht="15" hidden="1" customHeight="1" x14ac:dyDescent="0.3">
      <c r="N44" s="30" t="s">
        <v>34</v>
      </c>
      <c r="O44" s="29">
        <f>O41-M41-N41</f>
        <v>1653671</v>
      </c>
    </row>
    <row r="45" spans="1:15" ht="15" hidden="1" customHeight="1" x14ac:dyDescent="0.3">
      <c r="C45">
        <f t="shared" ref="C45:H45" si="2">C41/$O$45</f>
        <v>2.9981966628240522</v>
      </c>
      <c r="D45">
        <f t="shared" si="2"/>
        <v>4.3454916856936201</v>
      </c>
      <c r="E45">
        <f t="shared" si="2"/>
        <v>4.0086793833720744</v>
      </c>
      <c r="F45">
        <f t="shared" si="2"/>
        <v>0.73360374800925665</v>
      </c>
      <c r="G45">
        <f t="shared" si="2"/>
        <v>0.77873012764237004</v>
      </c>
      <c r="H45">
        <f t="shared" si="2"/>
        <v>0.62626252214084588</v>
      </c>
      <c r="J45">
        <f>J41/$O$45</f>
        <v>0.76557246649452215</v>
      </c>
      <c r="N45" s="31" t="s">
        <v>36</v>
      </c>
      <c r="O45" s="32">
        <f>O41/16</f>
        <v>109137.9375</v>
      </c>
    </row>
    <row r="46" spans="1:15" ht="15" hidden="1" customHeight="1" x14ac:dyDescent="0.25"/>
    <row r="47" spans="1:15" ht="15" hidden="1" customHeight="1" x14ac:dyDescent="0.25">
      <c r="C47">
        <f>C41-2*$O$45</f>
        <v>108941.125</v>
      </c>
      <c r="D47">
        <f>D41-4*$O$45</f>
        <v>37706.25</v>
      </c>
      <c r="F47">
        <f>F41-0*$O$45</f>
        <v>80064</v>
      </c>
      <c r="G47">
        <f>G41-0*$O$45</f>
        <v>84989</v>
      </c>
      <c r="H47">
        <f>H41-0*$O$45</f>
        <v>68349</v>
      </c>
      <c r="J47">
        <f>J41-0*$O$45</f>
        <v>83553</v>
      </c>
    </row>
    <row r="48" spans="1:15" ht="15" hidden="1" customHeight="1" x14ac:dyDescent="0.25"/>
  </sheetData>
  <mergeCells count="7">
    <mergeCell ref="A5:O7"/>
    <mergeCell ref="A8:O10"/>
    <mergeCell ref="A42:B42"/>
    <mergeCell ref="C12:L12"/>
    <mergeCell ref="M12:O12"/>
    <mergeCell ref="B12:B13"/>
    <mergeCell ref="A12:A13"/>
  </mergeCells>
  <printOptions horizontalCentered="1"/>
  <pageMargins left="0.31496062992125984" right="0.31496062992125984" top="0.74803149606299213" bottom="0.74803149606299213" header="0.31496062992125984" footer="0.31496062992125984"/>
  <pageSetup paperSize="1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DIPUTADOS RP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2015-06-13T20:50:55Z</cp:lastPrinted>
  <dcterms:created xsi:type="dcterms:W3CDTF">2015-05-31T15:54:41Z</dcterms:created>
  <dcterms:modified xsi:type="dcterms:W3CDTF">2015-06-15T16:50:52Z</dcterms:modified>
</cp:coreProperties>
</file>